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Kokouksiin\2025\"/>
    </mc:Choice>
  </mc:AlternateContent>
  <xr:revisionPtr revIDLastSave="0" documentId="13_ncr:1_{4592B0BA-9382-4478-93FF-E3A549F34776}" xr6:coauthVersionLast="36" xr6:coauthVersionMax="36" xr10:uidLastSave="{00000000-0000-0000-0000-000000000000}"/>
  <bookViews>
    <workbookView xWindow="0" yWindow="0" windowWidth="13800" windowHeight="4500" xr2:uid="{2AC1FEBF-026D-4A24-A8C6-6E301F5E5E77}"/>
  </bookViews>
  <sheets>
    <sheet name="Taul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93" i="1" l="1"/>
  <c r="M94" i="1" s="1"/>
  <c r="M95" i="1" s="1"/>
  <c r="M96" i="1" s="1"/>
  <c r="N110" i="1" s="1"/>
  <c r="N109" i="1"/>
  <c r="N107" i="1"/>
  <c r="N111" i="1" s="1"/>
</calcChain>
</file>

<file path=xl/sharedStrings.xml><?xml version="1.0" encoding="utf-8"?>
<sst xmlns="http://schemas.openxmlformats.org/spreadsheetml/2006/main" count="133" uniqueCount="131">
  <si>
    <t>Syyskuu 2025 Hallinto- ja talouspalvelut</t>
  </si>
  <si>
    <t xml:space="preserve">          Toteuma 2025</t>
  </si>
  <si>
    <t xml:space="preserve">          Talousarvio 2025</t>
  </si>
  <si>
    <t>Ylitys/alitus</t>
  </si>
  <si>
    <t>Toteuma-%</t>
  </si>
  <si>
    <t>Tilinpäätös 2024</t>
  </si>
  <si>
    <t>Tilikauden ennuste (Tasainen vauhti)</t>
  </si>
  <si>
    <t>3140 Muut myyntituotot</t>
  </si>
  <si>
    <t>3142 Myyntituotot valtiolta</t>
  </si>
  <si>
    <t>3150 Sisäiset myyntituotot(sis)</t>
  </si>
  <si>
    <t>Muut suoritteiden myyntituotot</t>
  </si>
  <si>
    <t>Myyntituotot</t>
  </si>
  <si>
    <t>3301 Valtion tuet ja avustukset</t>
  </si>
  <si>
    <t>Tuet ja avustukset</t>
  </si>
  <si>
    <t>3530 Muut tuotot</t>
  </si>
  <si>
    <t>3540 Perintämaksu</t>
  </si>
  <si>
    <t>3599 Luontaisedun vastatili</t>
  </si>
  <si>
    <t>Muut toimintatuotot</t>
  </si>
  <si>
    <t>TOIMINTATUOTOT</t>
  </si>
  <si>
    <t>4001 Vak.vir.hal.kk-palkat</t>
  </si>
  <si>
    <t>4002 Vak.työsuht.kk-palkat</t>
  </si>
  <si>
    <t>4003 Tunti- ja urakkapalkat</t>
  </si>
  <si>
    <t>4006 Sairaus- ja äitiyslomasijaiset</t>
  </si>
  <si>
    <t>4008 Vuosiloma- ja muut sijaiset</t>
  </si>
  <si>
    <t>4009 Määräaikaiset työsuhteiset</t>
  </si>
  <si>
    <t>4020 Erilliskorvaukset</t>
  </si>
  <si>
    <t>4040 Luott.henk.kokouspalkkiot</t>
  </si>
  <si>
    <t>4045 Viranhaltijoiden kokouspalkkio</t>
  </si>
  <si>
    <t>4050 Asiantuntija- ja luentopalkkio</t>
  </si>
  <si>
    <t>4060 Jaksotetut palkat ja palkkiot</t>
  </si>
  <si>
    <t>4079 Puhelimen Luontaisetu</t>
  </si>
  <si>
    <t>Palkat ja palkkiot</t>
  </si>
  <si>
    <t>4100 KVTEL-maksu</t>
  </si>
  <si>
    <t>4102 Tasausmaksu</t>
  </si>
  <si>
    <t>4130 Jaksotetut eläkekulut</t>
  </si>
  <si>
    <t>Eläkekulut</t>
  </si>
  <si>
    <t>4150 Kansaneläke- ja sair.vak.maksu</t>
  </si>
  <si>
    <t>4160 Työttömyysvakuutusmaksut</t>
  </si>
  <si>
    <t>4170 Tapaturmavakuutusmaksut</t>
  </si>
  <si>
    <t>4190 Jaksotetut sosiaalivakuutusmak</t>
  </si>
  <si>
    <t>Muut henkilösivukulut</t>
  </si>
  <si>
    <t>Henkilösivukulut</t>
  </si>
  <si>
    <t>4230 Sairausvakuutuskorvaukset</t>
  </si>
  <si>
    <t>Henkilöstökorvaukset</t>
  </si>
  <si>
    <t>Henkilöstökulut</t>
  </si>
  <si>
    <t>4300 Asiakaspalvelujen ostot valtio</t>
  </si>
  <si>
    <t>4302 Asiakaspalvelujen ostot kunnil</t>
  </si>
  <si>
    <t>4305 Perhe-ja läheislomitus</t>
  </si>
  <si>
    <t>4306 Asiakaspalvelujen ostot muilta</t>
  </si>
  <si>
    <t>Asiakaspalvelujen ostot</t>
  </si>
  <si>
    <t>4211 henkilökunnan virkistys- ja ha</t>
  </si>
  <si>
    <t>4340 Toimisto- ja asiantuntijapalv</t>
  </si>
  <si>
    <t>4342 Suunnittelupalvelut</t>
  </si>
  <si>
    <t>4343 ICT-palvelut</t>
  </si>
  <si>
    <t>4344 (Sis)Toimistotiimin palv.ostot</t>
  </si>
  <si>
    <t>4347 Rahoitus- ja pankkipalvelut</t>
  </si>
  <si>
    <t>4350 Painatukset ja ilmoitukset</t>
  </si>
  <si>
    <t>4352 Puhelinliittymät</t>
  </si>
  <si>
    <t>4360 Posti- ja kuriiripalvelut</t>
  </si>
  <si>
    <t>4370 Vakuutukset</t>
  </si>
  <si>
    <t>4392 Konetyöt</t>
  </si>
  <si>
    <t>4400 Kon, kal, laitt. ja rak.kunn.p</t>
  </si>
  <si>
    <t>4410 Majoitus- ja ravitsemispalvelu</t>
  </si>
  <si>
    <t>4420 Matkustus- ja kuljetuspalv</t>
  </si>
  <si>
    <t>4425 Päivärahat</t>
  </si>
  <si>
    <t>4430 Sosiaali- ja terv.palvelut</t>
  </si>
  <si>
    <t>4440 Koulutus- ja kulttuuripalv</t>
  </si>
  <si>
    <t>4450 Osuus verotuskustannuksiin</t>
  </si>
  <si>
    <t>4460 Muut yhteistoimintaosuudet</t>
  </si>
  <si>
    <t>4461 Jäsenmaksut kuntien keskusjärj</t>
  </si>
  <si>
    <t>4462 Maksut maakunnan liitoille</t>
  </si>
  <si>
    <t>4470 Muut palvelut</t>
  </si>
  <si>
    <t>Muiden palveluiden ostot</t>
  </si>
  <si>
    <t>Palvelujen ostot</t>
  </si>
  <si>
    <t>4210 henkilökunnan merkkipäivälahja</t>
  </si>
  <si>
    <t>4500 Toimisto- ja koulutarvikkeet</t>
  </si>
  <si>
    <t>4510 Kirjallisuus</t>
  </si>
  <si>
    <t>4514 Sanomalehdet</t>
  </si>
  <si>
    <t>4520 Elintarvikkeet</t>
  </si>
  <si>
    <t>4530 Vaatteisto</t>
  </si>
  <si>
    <t>4550 Puhdistusaineet ja tarvikkeet</t>
  </si>
  <si>
    <t>4560 Poltto- ja voiteluaineet</t>
  </si>
  <si>
    <t>4569 Sähkö ja kaasu</t>
  </si>
  <si>
    <t>4574 Sähkötarvikkeet</t>
  </si>
  <si>
    <t>4580 Kalusto</t>
  </si>
  <si>
    <t>4600 Muu materiaali</t>
  </si>
  <si>
    <t>Ostot tilikauden aikana</t>
  </si>
  <si>
    <t>Aineet, tarvikkeet ja tavarat</t>
  </si>
  <si>
    <t>4700 Lasten kotihoidon tuki</t>
  </si>
  <si>
    <t>4730 Muut avustukset kotitalouksil.</t>
  </si>
  <si>
    <t>Avustukset kotitalouksille</t>
  </si>
  <si>
    <t>4740 Avustukset yhteisöille</t>
  </si>
  <si>
    <t>Avustukset yhteisöille</t>
  </si>
  <si>
    <t>Avustukset</t>
  </si>
  <si>
    <t>4830 Kiinteistöleasing</t>
  </si>
  <si>
    <t>4840 Koneiden ja laitt. vuokrat</t>
  </si>
  <si>
    <t>4860 Muut vuokrat</t>
  </si>
  <si>
    <t>Vuokrakulut</t>
  </si>
  <si>
    <t>4900 Välilliset verot</t>
  </si>
  <si>
    <t>4910 Välittömät verot</t>
  </si>
  <si>
    <t>4940 Muut kulut</t>
  </si>
  <si>
    <t>4941 Edustuskulut</t>
  </si>
  <si>
    <t>4942 Jäsenmaksut</t>
  </si>
  <si>
    <t>4943 Luottotappiot</t>
  </si>
  <si>
    <t>4944 EU-projektimaksut</t>
  </si>
  <si>
    <t>Muut toimintakulut</t>
  </si>
  <si>
    <t>TOIMINTAKULUT</t>
  </si>
  <si>
    <t>TOIMINTAKATE YHTEENSÄ</t>
  </si>
  <si>
    <t>VUOSIKATE</t>
  </si>
  <si>
    <t>7110 Poistot tietokoneohjelmista</t>
  </si>
  <si>
    <t>7120 Poistot muista pitkävaik.menoi</t>
  </si>
  <si>
    <t>7140 Poistot kiint.rak. ja laitt</t>
  </si>
  <si>
    <t>7150 Poistot koneista ja kalust</t>
  </si>
  <si>
    <t>Suunnitelman mukaiset poistot</t>
  </si>
  <si>
    <t>Poistot ja arvonalentumiset</t>
  </si>
  <si>
    <t>3595 Vyörytystulot</t>
  </si>
  <si>
    <t>4995 Vyörytysmenot</t>
  </si>
  <si>
    <t>Sisäiset vyörrytyserät</t>
  </si>
  <si>
    <t>TILIKAUDEN TULOS</t>
  </si>
  <si>
    <t>YLIJÄÄMÄ / ALIJÄÄMÄ</t>
  </si>
  <si>
    <t>Tilikauden ennusteen mukaan ylitys tulee olemaan</t>
  </si>
  <si>
    <t>Toteumasta puuttuu kuitenkin myyntituotot, jotka</t>
  </si>
  <si>
    <t>laskutetaan koko vuodesta kerrallaan (talouspalvelut)</t>
  </si>
  <si>
    <t>Lokakuussa voimaantullut yleiskorotus, henkilöstökulujen nousu arviolta 3 kk ajalta</t>
  </si>
  <si>
    <t>Henkilöstökulut ilman yleiskorotusta kuukaudessa noin</t>
  </si>
  <si>
    <t>Huomioidaan siihen yleiskorotus 2,5 %</t>
  </si>
  <si>
    <t>Kuukaudessa lisää henkilöstökuluja siis</t>
  </si>
  <si>
    <t>Kolmelta kuukaudelta palkkakulut nousee arviolta</t>
  </si>
  <si>
    <t>Yhteensä</t>
  </si>
  <si>
    <t>Pyöristetään lisämäärärahan tarve 20 000 euroon, koska talousarviossa 2025 ei ole huomioitu lomapalkkajaksotusta</t>
  </si>
  <si>
    <t xml:space="preserve">Hallinto- ja talouspalveluiden lomapalkkavelka arvioidaan hieman kasvavan vuodesta 2024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</si>
</sst>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0" fontId="0" fillId="0" borderId="0" xfId="0" applyNumberFormat="1"/>
    <xf numFmtId="4" fontId="0" fillId="0" borderId="0" xfId="0" applyNumberFormat="1"/>
    <xf numFmtId="0" fontId="1" fillId="0" borderId="0" xfId="0" applyFont="1"/>
    <xf numFmtId="4" fontId="1" fillId="0" borderId="0" xfId="0" applyNumberFormat="1" applyFont="1"/>
    <xf numFmtId="10" fontId="1" fillId="0" borderId="0" xfId="0" applyNumberFormat="1" applyFont="1"/>
    <xf numFmtId="4" fontId="0" fillId="0" borderId="1" xfId="0" applyNumberFormat="1" applyBorder="1"/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8788F-BBED-4C9E-85D6-C7215F3EC1DC}">
  <dimension ref="A1:N119"/>
  <sheetViews>
    <sheetView tabSelected="1" topLeftCell="A82" workbookViewId="0">
      <selection activeCell="I115" sqref="I115"/>
    </sheetView>
  </sheetViews>
  <sheetFormatPr defaultRowHeight="14.4" x14ac:dyDescent="0.3"/>
  <cols>
    <col min="1" max="1" width="24" customWidth="1"/>
    <col min="2" max="2" width="20" customWidth="1"/>
    <col min="3" max="3" width="14.88671875" customWidth="1"/>
    <col min="4" max="4" width="13.109375" customWidth="1"/>
    <col min="6" max="6" width="14.88671875" bestFit="1" customWidth="1"/>
    <col min="7" max="7" width="16.6640625" customWidth="1"/>
    <col min="9" max="9" width="27.77734375" customWidth="1"/>
    <col min="13" max="13" width="21" customWidth="1"/>
    <col min="14" max="14" width="9.5546875" bestFit="1" customWidth="1"/>
  </cols>
  <sheetData>
    <row r="1" spans="1:7" x14ac:dyDescent="0.3">
      <c r="A1" t="s">
        <v>0</v>
      </c>
    </row>
    <row r="2" spans="1:7" x14ac:dyDescent="0.3"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</row>
    <row r="3" spans="1:7" x14ac:dyDescent="0.3">
      <c r="A3" t="s">
        <v>7</v>
      </c>
      <c r="B3" s="2">
        <v>36.25</v>
      </c>
      <c r="C3" s="2">
        <v>33000</v>
      </c>
      <c r="D3" s="2">
        <v>32963.75</v>
      </c>
      <c r="E3" s="1">
        <v>1.1000000000000001E-3</v>
      </c>
      <c r="F3" s="2">
        <v>53775.35</v>
      </c>
      <c r="G3" s="2">
        <v>48.33</v>
      </c>
    </row>
    <row r="4" spans="1:7" x14ac:dyDescent="0.3">
      <c r="A4" t="s">
        <v>8</v>
      </c>
      <c r="B4" s="2">
        <v>0</v>
      </c>
      <c r="C4" s="2">
        <v>0</v>
      </c>
      <c r="D4" s="2">
        <v>0</v>
      </c>
      <c r="E4" s="1">
        <v>0</v>
      </c>
      <c r="F4" s="2">
        <v>2400</v>
      </c>
      <c r="G4" s="2">
        <v>0</v>
      </c>
    </row>
    <row r="5" spans="1:7" x14ac:dyDescent="0.3">
      <c r="A5" t="s">
        <v>9</v>
      </c>
      <c r="B5" s="2">
        <v>0</v>
      </c>
      <c r="C5" s="2">
        <v>0</v>
      </c>
      <c r="D5" s="2">
        <v>0</v>
      </c>
      <c r="E5" s="1">
        <v>0</v>
      </c>
      <c r="F5" s="2">
        <v>45.02</v>
      </c>
      <c r="G5" s="2">
        <v>0</v>
      </c>
    </row>
    <row r="6" spans="1:7" x14ac:dyDescent="0.3">
      <c r="A6" t="s">
        <v>10</v>
      </c>
      <c r="B6" s="2">
        <v>36.25</v>
      </c>
      <c r="C6" s="2">
        <v>33000</v>
      </c>
      <c r="D6" s="2">
        <v>32963.75</v>
      </c>
      <c r="E6" s="1">
        <v>1.1000000000000001E-3</v>
      </c>
      <c r="F6" s="2">
        <v>56220.37</v>
      </c>
      <c r="G6" s="2">
        <v>48.33</v>
      </c>
    </row>
    <row r="7" spans="1:7" x14ac:dyDescent="0.3">
      <c r="A7" t="s">
        <v>11</v>
      </c>
      <c r="B7" s="2">
        <v>36.25</v>
      </c>
      <c r="C7" s="2">
        <v>33000</v>
      </c>
      <c r="D7" s="2">
        <v>32963.75</v>
      </c>
      <c r="E7" s="1">
        <v>1.1000000000000001E-3</v>
      </c>
      <c r="F7" s="2">
        <v>56220.37</v>
      </c>
      <c r="G7" s="2">
        <v>48.33</v>
      </c>
    </row>
    <row r="8" spans="1:7" x14ac:dyDescent="0.3">
      <c r="A8" t="s">
        <v>12</v>
      </c>
      <c r="B8" s="2">
        <v>0</v>
      </c>
      <c r="C8" s="2">
        <v>2000</v>
      </c>
      <c r="D8" s="2">
        <v>2000</v>
      </c>
      <c r="E8" s="1">
        <v>0</v>
      </c>
      <c r="F8" s="2">
        <v>1980.18</v>
      </c>
      <c r="G8" s="2">
        <v>0</v>
      </c>
    </row>
    <row r="9" spans="1:7" x14ac:dyDescent="0.3">
      <c r="A9" t="s">
        <v>13</v>
      </c>
      <c r="B9" s="2">
        <v>0</v>
      </c>
      <c r="C9" s="2">
        <v>2000</v>
      </c>
      <c r="D9" s="2">
        <v>2000</v>
      </c>
      <c r="E9" s="1">
        <v>0</v>
      </c>
      <c r="F9" s="2">
        <v>1980.18</v>
      </c>
      <c r="G9" s="2">
        <v>0</v>
      </c>
    </row>
    <row r="10" spans="1:7" x14ac:dyDescent="0.3">
      <c r="A10" t="s">
        <v>14</v>
      </c>
      <c r="B10" s="2">
        <v>0</v>
      </c>
      <c r="C10" s="2">
        <v>0</v>
      </c>
      <c r="D10" s="2">
        <v>0</v>
      </c>
      <c r="E10" s="1">
        <v>0</v>
      </c>
      <c r="F10" s="2">
        <v>301.5</v>
      </c>
      <c r="G10" s="2">
        <v>0</v>
      </c>
    </row>
    <row r="11" spans="1:7" x14ac:dyDescent="0.3">
      <c r="A11" t="s">
        <v>15</v>
      </c>
      <c r="B11" s="2">
        <v>0</v>
      </c>
      <c r="C11" s="2">
        <v>0</v>
      </c>
      <c r="D11" s="2">
        <v>0</v>
      </c>
      <c r="E11" s="1">
        <v>0</v>
      </c>
      <c r="F11" s="2">
        <v>220</v>
      </c>
      <c r="G11" s="2">
        <v>0</v>
      </c>
    </row>
    <row r="12" spans="1:7" x14ac:dyDescent="0.3">
      <c r="A12" t="s">
        <v>16</v>
      </c>
      <c r="B12" s="2">
        <v>180</v>
      </c>
      <c r="C12" s="2">
        <v>0</v>
      </c>
      <c r="D12" s="2">
        <v>-180</v>
      </c>
      <c r="E12" s="1">
        <v>0</v>
      </c>
      <c r="F12" s="2">
        <v>380</v>
      </c>
      <c r="G12" s="2">
        <v>240</v>
      </c>
    </row>
    <row r="13" spans="1:7" x14ac:dyDescent="0.3">
      <c r="A13" t="s">
        <v>17</v>
      </c>
      <c r="B13" s="2">
        <v>180</v>
      </c>
      <c r="C13" s="2">
        <v>0</v>
      </c>
      <c r="D13" s="2">
        <v>-180</v>
      </c>
      <c r="E13" s="1">
        <v>0</v>
      </c>
      <c r="F13" s="2">
        <v>901.5</v>
      </c>
      <c r="G13" s="2">
        <v>240</v>
      </c>
    </row>
    <row r="14" spans="1:7" x14ac:dyDescent="0.3">
      <c r="A14" t="s">
        <v>17</v>
      </c>
      <c r="B14" s="2">
        <v>180</v>
      </c>
      <c r="C14" s="2">
        <v>0</v>
      </c>
      <c r="D14" s="2">
        <v>-180</v>
      </c>
      <c r="E14" s="1">
        <v>0</v>
      </c>
      <c r="F14" s="2">
        <v>901.5</v>
      </c>
      <c r="G14" s="2">
        <v>240</v>
      </c>
    </row>
    <row r="15" spans="1:7" x14ac:dyDescent="0.3">
      <c r="A15" t="s">
        <v>18</v>
      </c>
      <c r="B15" s="2">
        <v>216.25</v>
      </c>
      <c r="C15" s="2">
        <v>35000</v>
      </c>
      <c r="D15" s="2">
        <v>34783.75</v>
      </c>
      <c r="E15" s="1">
        <v>6.1999999999999998E-3</v>
      </c>
      <c r="F15" s="2">
        <v>59102.05</v>
      </c>
      <c r="G15" s="2">
        <v>288.33</v>
      </c>
    </row>
    <row r="16" spans="1:7" x14ac:dyDescent="0.3">
      <c r="A16" t="s">
        <v>19</v>
      </c>
      <c r="B16" s="2">
        <v>-230522.27</v>
      </c>
      <c r="C16" s="2">
        <v>-324982.8</v>
      </c>
      <c r="D16" s="2">
        <v>-94460.53</v>
      </c>
      <c r="E16" s="1">
        <v>0.70930000000000004</v>
      </c>
      <c r="F16" s="2">
        <v>-339217.42</v>
      </c>
      <c r="G16" s="2">
        <v>-307363.03000000003</v>
      </c>
    </row>
    <row r="17" spans="1:7" x14ac:dyDescent="0.3">
      <c r="A17" t="s">
        <v>20</v>
      </c>
      <c r="B17" s="2">
        <v>-15886.43</v>
      </c>
      <c r="C17" s="2">
        <v>-17682.55</v>
      </c>
      <c r="D17" s="2">
        <v>-1796.12</v>
      </c>
      <c r="E17" s="1">
        <v>0.89839999999999998</v>
      </c>
      <c r="F17" s="2">
        <v>-38506.15</v>
      </c>
      <c r="G17" s="2">
        <v>-21181.91</v>
      </c>
    </row>
    <row r="18" spans="1:7" x14ac:dyDescent="0.3">
      <c r="A18" t="s">
        <v>21</v>
      </c>
      <c r="B18" s="2">
        <v>-3939.41</v>
      </c>
      <c r="C18" s="2">
        <v>-5000</v>
      </c>
      <c r="D18" s="2">
        <v>-1060.5899999999999</v>
      </c>
      <c r="E18" s="1">
        <v>0.78790000000000004</v>
      </c>
      <c r="F18" s="2">
        <v>-5340.95</v>
      </c>
      <c r="G18" s="2">
        <v>-5252.55</v>
      </c>
    </row>
    <row r="19" spans="1:7" x14ac:dyDescent="0.3">
      <c r="A19" t="s">
        <v>22</v>
      </c>
      <c r="B19" s="2">
        <v>-26533.77</v>
      </c>
      <c r="C19" s="2">
        <v>-37288.35</v>
      </c>
      <c r="D19" s="2">
        <v>-10754.58</v>
      </c>
      <c r="E19" s="1">
        <v>0.71160000000000001</v>
      </c>
      <c r="F19" s="2">
        <v>0</v>
      </c>
      <c r="G19" s="2">
        <v>-35378.36</v>
      </c>
    </row>
    <row r="20" spans="1:7" x14ac:dyDescent="0.3">
      <c r="A20" t="s">
        <v>23</v>
      </c>
      <c r="B20" s="2">
        <v>-3466.38</v>
      </c>
      <c r="C20" s="2">
        <v>0</v>
      </c>
      <c r="D20" s="2">
        <v>3466.38</v>
      </c>
      <c r="E20" s="1">
        <v>0</v>
      </c>
      <c r="F20" s="2">
        <v>-703.57</v>
      </c>
      <c r="G20" s="2">
        <v>-4621.84</v>
      </c>
    </row>
    <row r="21" spans="1:7" x14ac:dyDescent="0.3">
      <c r="A21" t="s">
        <v>24</v>
      </c>
      <c r="B21" s="2">
        <v>-10779</v>
      </c>
      <c r="C21" s="2">
        <v>0</v>
      </c>
      <c r="D21" s="2">
        <v>10779</v>
      </c>
      <c r="E21" s="1">
        <v>0</v>
      </c>
      <c r="F21" s="2">
        <v>-50563.33</v>
      </c>
      <c r="G21" s="2">
        <v>-14372</v>
      </c>
    </row>
    <row r="22" spans="1:7" x14ac:dyDescent="0.3">
      <c r="A22" t="s">
        <v>25</v>
      </c>
      <c r="B22" s="2">
        <v>-1048.0899999999999</v>
      </c>
      <c r="C22" s="2">
        <v>-7821</v>
      </c>
      <c r="D22" s="2">
        <v>-6772.91</v>
      </c>
      <c r="E22" s="1">
        <v>0.13400000000000001</v>
      </c>
      <c r="F22" s="2">
        <v>-17.809999999999999</v>
      </c>
      <c r="G22" s="2">
        <v>-1397.45</v>
      </c>
    </row>
    <row r="23" spans="1:7" x14ac:dyDescent="0.3">
      <c r="A23" t="s">
        <v>26</v>
      </c>
      <c r="B23" s="2">
        <v>-11325.04</v>
      </c>
      <c r="C23" s="2">
        <v>-23000</v>
      </c>
      <c r="D23" s="2">
        <v>-11674.96</v>
      </c>
      <c r="E23" s="1">
        <v>0.4924</v>
      </c>
      <c r="F23" s="2">
        <v>-29292.34</v>
      </c>
      <c r="G23" s="2">
        <v>-15100.05</v>
      </c>
    </row>
    <row r="24" spans="1:7" x14ac:dyDescent="0.3">
      <c r="A24" t="s">
        <v>27</v>
      </c>
      <c r="B24" s="2">
        <v>-840</v>
      </c>
      <c r="C24" s="2">
        <v>-1000</v>
      </c>
      <c r="D24" s="2">
        <v>-160</v>
      </c>
      <c r="E24" s="1">
        <v>0.84</v>
      </c>
      <c r="F24" s="2">
        <v>-880</v>
      </c>
      <c r="G24" s="2">
        <v>-1120</v>
      </c>
    </row>
    <row r="25" spans="1:7" x14ac:dyDescent="0.3">
      <c r="A25" t="s">
        <v>28</v>
      </c>
      <c r="B25" s="2">
        <v>0</v>
      </c>
      <c r="C25" s="2">
        <v>0</v>
      </c>
      <c r="D25" s="2">
        <v>0</v>
      </c>
      <c r="E25" s="1">
        <v>0</v>
      </c>
      <c r="F25" s="2">
        <v>-450</v>
      </c>
      <c r="G25" s="2">
        <v>0</v>
      </c>
    </row>
    <row r="26" spans="1:7" x14ac:dyDescent="0.3">
      <c r="A26" t="s">
        <v>29</v>
      </c>
      <c r="B26" s="2">
        <v>0</v>
      </c>
      <c r="C26" s="2">
        <v>0</v>
      </c>
      <c r="D26" s="2">
        <v>0</v>
      </c>
      <c r="E26" s="1">
        <v>0</v>
      </c>
      <c r="F26" s="2">
        <v>22059.47</v>
      </c>
      <c r="G26" s="2">
        <v>0</v>
      </c>
    </row>
    <row r="27" spans="1:7" x14ac:dyDescent="0.3">
      <c r="A27" t="s">
        <v>30</v>
      </c>
      <c r="B27" s="2">
        <v>-180</v>
      </c>
      <c r="C27" s="2">
        <v>0</v>
      </c>
      <c r="D27" s="2">
        <v>180</v>
      </c>
      <c r="E27" s="1">
        <v>0</v>
      </c>
      <c r="F27" s="2">
        <v>-380</v>
      </c>
      <c r="G27" s="2">
        <v>-240</v>
      </c>
    </row>
    <row r="28" spans="1:7" x14ac:dyDescent="0.3">
      <c r="A28" t="s">
        <v>31</v>
      </c>
      <c r="B28" s="2">
        <v>-304520.39</v>
      </c>
      <c r="C28" s="2">
        <v>-416774.7</v>
      </c>
      <c r="D28" s="2">
        <v>-112254.31</v>
      </c>
      <c r="E28" s="1">
        <v>0.73070000000000002</v>
      </c>
      <c r="F28" s="2">
        <v>-443292.1</v>
      </c>
      <c r="G28" s="2">
        <v>-406027.19</v>
      </c>
    </row>
    <row r="29" spans="1:7" x14ac:dyDescent="0.3">
      <c r="A29" t="s">
        <v>32</v>
      </c>
      <c r="B29" s="2">
        <v>-45160.02</v>
      </c>
      <c r="C29" s="2">
        <v>-66055.37</v>
      </c>
      <c r="D29" s="2">
        <v>-20895.349999999999</v>
      </c>
      <c r="E29" s="1">
        <v>0.68369999999999997</v>
      </c>
      <c r="F29" s="2">
        <v>-75829.56</v>
      </c>
      <c r="G29" s="2">
        <v>-60213.36</v>
      </c>
    </row>
    <row r="30" spans="1:7" x14ac:dyDescent="0.3">
      <c r="A30" t="s">
        <v>33</v>
      </c>
      <c r="B30" s="2">
        <v>-9301.23</v>
      </c>
      <c r="C30" s="2">
        <v>-11750</v>
      </c>
      <c r="D30" s="2">
        <v>-2448.77</v>
      </c>
      <c r="E30" s="1">
        <v>0.79159999999999997</v>
      </c>
      <c r="F30" s="2">
        <v>-9182.94</v>
      </c>
      <c r="G30" s="2">
        <v>-12401.64</v>
      </c>
    </row>
    <row r="31" spans="1:7" x14ac:dyDescent="0.3">
      <c r="A31" t="s">
        <v>34</v>
      </c>
      <c r="B31" s="2">
        <v>0</v>
      </c>
      <c r="C31" s="2">
        <v>0</v>
      </c>
      <c r="D31" s="2">
        <v>0</v>
      </c>
      <c r="E31" s="1">
        <v>0</v>
      </c>
      <c r="F31" s="2">
        <v>3795.24</v>
      </c>
      <c r="G31" s="2">
        <v>0</v>
      </c>
    </row>
    <row r="32" spans="1:7" x14ac:dyDescent="0.3">
      <c r="A32" t="s">
        <v>35</v>
      </c>
      <c r="B32" s="2">
        <v>-54461.25</v>
      </c>
      <c r="C32" s="2">
        <v>-77805.37</v>
      </c>
      <c r="D32" s="2">
        <v>-23344.12</v>
      </c>
      <c r="E32" s="1">
        <v>0.7</v>
      </c>
      <c r="F32" s="2">
        <v>-81217.259999999995</v>
      </c>
      <c r="G32" s="2">
        <v>-72615</v>
      </c>
    </row>
    <row r="33" spans="1:7" x14ac:dyDescent="0.3">
      <c r="A33" t="s">
        <v>36</v>
      </c>
      <c r="B33" s="2">
        <v>-4844.62</v>
      </c>
      <c r="C33" s="2">
        <v>-4475.71</v>
      </c>
      <c r="D33" s="2">
        <v>368.91</v>
      </c>
      <c r="E33" s="1">
        <v>1.0824</v>
      </c>
      <c r="F33" s="2">
        <v>-5156.63</v>
      </c>
      <c r="G33" s="2">
        <v>-6459.49</v>
      </c>
    </row>
    <row r="34" spans="1:7" x14ac:dyDescent="0.3">
      <c r="A34" t="s">
        <v>37</v>
      </c>
      <c r="B34" s="2">
        <v>-511.75</v>
      </c>
      <c r="C34" s="2">
        <v>-2778.03</v>
      </c>
      <c r="D34" s="2">
        <v>-2266.2800000000002</v>
      </c>
      <c r="E34" s="1">
        <v>0.1842</v>
      </c>
      <c r="F34" s="2">
        <v>-2905.74</v>
      </c>
      <c r="G34" s="2">
        <v>-682.33</v>
      </c>
    </row>
    <row r="35" spans="1:7" x14ac:dyDescent="0.3">
      <c r="A35" t="s">
        <v>38</v>
      </c>
      <c r="B35" s="2">
        <v>-1729.59</v>
      </c>
      <c r="C35" s="2">
        <v>-2315.02</v>
      </c>
      <c r="D35" s="2">
        <v>-585.42999999999995</v>
      </c>
      <c r="E35" s="1">
        <v>0.74709999999999999</v>
      </c>
      <c r="F35" s="2">
        <v>-3506.99</v>
      </c>
      <c r="G35" s="2">
        <v>-2306.12</v>
      </c>
    </row>
    <row r="36" spans="1:7" x14ac:dyDescent="0.3">
      <c r="A36" t="s">
        <v>39</v>
      </c>
      <c r="B36" s="2">
        <v>0</v>
      </c>
      <c r="C36" s="2">
        <v>0</v>
      </c>
      <c r="D36" s="2">
        <v>0</v>
      </c>
      <c r="E36" s="1">
        <v>0</v>
      </c>
      <c r="F36" s="2">
        <v>1620.11</v>
      </c>
      <c r="G36" s="2">
        <v>0</v>
      </c>
    </row>
    <row r="37" spans="1:7" x14ac:dyDescent="0.3">
      <c r="A37" t="s">
        <v>40</v>
      </c>
      <c r="B37" s="2">
        <v>-7085.96</v>
      </c>
      <c r="C37" s="2">
        <v>-9568.77</v>
      </c>
      <c r="D37" s="2">
        <v>-2482.81</v>
      </c>
      <c r="E37" s="1">
        <v>0.74050000000000005</v>
      </c>
      <c r="F37" s="2">
        <v>-9949.25</v>
      </c>
      <c r="G37" s="2">
        <v>-9447.9500000000007</v>
      </c>
    </row>
    <row r="38" spans="1:7" x14ac:dyDescent="0.3">
      <c r="A38" t="s">
        <v>41</v>
      </c>
      <c r="B38" s="2">
        <v>-61547.21</v>
      </c>
      <c r="C38" s="2">
        <v>-87374.14</v>
      </c>
      <c r="D38" s="2">
        <v>-25826.93</v>
      </c>
      <c r="E38" s="1">
        <v>0.70440000000000003</v>
      </c>
      <c r="F38" s="2">
        <v>-91166.51</v>
      </c>
      <c r="G38" s="2">
        <v>-82062.95</v>
      </c>
    </row>
    <row r="39" spans="1:7" x14ac:dyDescent="0.3">
      <c r="A39" t="s">
        <v>42</v>
      </c>
      <c r="B39" s="2">
        <v>9312.24</v>
      </c>
      <c r="C39" s="2">
        <v>0</v>
      </c>
      <c r="D39" s="2">
        <v>-9312.24</v>
      </c>
      <c r="E39" s="1">
        <v>0</v>
      </c>
      <c r="F39" s="2">
        <v>0</v>
      </c>
      <c r="G39" s="2">
        <v>12416.32</v>
      </c>
    </row>
    <row r="40" spans="1:7" x14ac:dyDescent="0.3">
      <c r="A40" t="s">
        <v>43</v>
      </c>
      <c r="B40" s="2">
        <v>9312.24</v>
      </c>
      <c r="C40" s="2">
        <v>0</v>
      </c>
      <c r="D40" s="2">
        <v>-9312.24</v>
      </c>
      <c r="E40" s="1">
        <v>0</v>
      </c>
      <c r="F40" s="2">
        <v>0</v>
      </c>
      <c r="G40" s="2">
        <v>12416.32</v>
      </c>
    </row>
    <row r="41" spans="1:7" x14ac:dyDescent="0.3">
      <c r="A41" t="s">
        <v>44</v>
      </c>
      <c r="B41" s="2">
        <v>-356755.36</v>
      </c>
      <c r="C41" s="2">
        <v>-504148.84</v>
      </c>
      <c r="D41" s="2">
        <v>-147393.48000000001</v>
      </c>
      <c r="E41" s="1">
        <v>0.70760000000000001</v>
      </c>
      <c r="F41" s="2">
        <v>-534458.61</v>
      </c>
      <c r="G41" s="2">
        <v>-475673.81</v>
      </c>
    </row>
    <row r="42" spans="1:7" x14ac:dyDescent="0.3">
      <c r="A42" t="s">
        <v>45</v>
      </c>
      <c r="B42" s="2">
        <v>0</v>
      </c>
      <c r="C42" s="2">
        <v>0</v>
      </c>
      <c r="D42" s="2">
        <v>0</v>
      </c>
      <c r="E42" s="1">
        <v>0</v>
      </c>
      <c r="F42" s="2">
        <v>-207</v>
      </c>
      <c r="G42" s="2">
        <v>0</v>
      </c>
    </row>
    <row r="43" spans="1:7" x14ac:dyDescent="0.3">
      <c r="A43" t="s">
        <v>46</v>
      </c>
      <c r="B43" s="2">
        <v>-40000</v>
      </c>
      <c r="C43" s="2">
        <v>-40000</v>
      </c>
      <c r="D43" s="2">
        <v>0</v>
      </c>
      <c r="E43" s="1">
        <v>1</v>
      </c>
      <c r="F43" s="2">
        <v>-40000</v>
      </c>
      <c r="G43" s="2">
        <v>-53333.33</v>
      </c>
    </row>
    <row r="44" spans="1:7" x14ac:dyDescent="0.3">
      <c r="A44" t="s">
        <v>47</v>
      </c>
      <c r="B44" s="2">
        <v>0</v>
      </c>
      <c r="C44" s="2">
        <v>-23400</v>
      </c>
      <c r="D44" s="2">
        <v>-23400</v>
      </c>
      <c r="E44" s="1">
        <v>0</v>
      </c>
      <c r="F44" s="2">
        <v>0</v>
      </c>
      <c r="G44" s="2">
        <v>0</v>
      </c>
    </row>
    <row r="45" spans="1:7" x14ac:dyDescent="0.3">
      <c r="A45" t="s">
        <v>48</v>
      </c>
      <c r="B45" s="2">
        <v>-2400</v>
      </c>
      <c r="C45" s="2">
        <v>0</v>
      </c>
      <c r="D45" s="2">
        <v>2400</v>
      </c>
      <c r="E45" s="1">
        <v>0</v>
      </c>
      <c r="F45" s="2">
        <v>-20800</v>
      </c>
      <c r="G45" s="2">
        <v>-3200</v>
      </c>
    </row>
    <row r="46" spans="1:7" x14ac:dyDescent="0.3">
      <c r="A46" t="s">
        <v>49</v>
      </c>
      <c r="B46" s="2">
        <v>-42400</v>
      </c>
      <c r="C46" s="2">
        <v>-63400</v>
      </c>
      <c r="D46" s="2">
        <v>-21000</v>
      </c>
      <c r="E46" s="1">
        <v>0.66879999999999995</v>
      </c>
      <c r="F46" s="2">
        <v>-61007</v>
      </c>
      <c r="G46" s="2">
        <v>-56533.33</v>
      </c>
    </row>
    <row r="47" spans="1:7" x14ac:dyDescent="0.3">
      <c r="A47" t="s">
        <v>50</v>
      </c>
      <c r="B47" s="2">
        <v>-5185.22</v>
      </c>
      <c r="C47" s="2">
        <v>0</v>
      </c>
      <c r="D47" s="2">
        <v>5185.22</v>
      </c>
      <c r="E47" s="1">
        <v>0</v>
      </c>
      <c r="F47" s="2">
        <v>-12911.87</v>
      </c>
      <c r="G47" s="2">
        <v>-6913.63</v>
      </c>
    </row>
    <row r="48" spans="1:7" x14ac:dyDescent="0.3">
      <c r="A48" t="s">
        <v>51</v>
      </c>
      <c r="B48" s="2">
        <v>-79887.149999999994</v>
      </c>
      <c r="C48" s="2">
        <v>-64000</v>
      </c>
      <c r="D48" s="2">
        <v>15887.15</v>
      </c>
      <c r="E48" s="1">
        <v>1.2482</v>
      </c>
      <c r="F48" s="2">
        <v>-45531.74</v>
      </c>
      <c r="G48" s="2">
        <v>-106516.2</v>
      </c>
    </row>
    <row r="49" spans="1:7" x14ac:dyDescent="0.3">
      <c r="A49" t="s">
        <v>52</v>
      </c>
      <c r="B49" s="2">
        <v>-64.2</v>
      </c>
      <c r="C49" s="2">
        <v>-152000</v>
      </c>
      <c r="D49" s="2">
        <v>-151935.79999999999</v>
      </c>
      <c r="E49" s="1">
        <v>4.0000000000000002E-4</v>
      </c>
      <c r="F49" s="2">
        <v>0</v>
      </c>
      <c r="G49" s="2">
        <v>-85.6</v>
      </c>
    </row>
    <row r="50" spans="1:7" x14ac:dyDescent="0.3">
      <c r="A50" t="s">
        <v>53</v>
      </c>
      <c r="B50" s="2">
        <v>-131920.56</v>
      </c>
      <c r="C50" s="2">
        <v>0</v>
      </c>
      <c r="D50" s="2">
        <v>131920.56</v>
      </c>
      <c r="E50" s="1">
        <v>0</v>
      </c>
      <c r="F50" s="2">
        <v>-151460.79</v>
      </c>
      <c r="G50" s="2">
        <v>-175894.08</v>
      </c>
    </row>
    <row r="51" spans="1:7" x14ac:dyDescent="0.3">
      <c r="A51" t="s">
        <v>54</v>
      </c>
      <c r="B51" s="2">
        <v>0</v>
      </c>
      <c r="C51" s="2">
        <v>-6500</v>
      </c>
      <c r="D51" s="2">
        <v>-6500</v>
      </c>
      <c r="E51" s="1">
        <v>0</v>
      </c>
      <c r="F51" s="2">
        <v>0</v>
      </c>
      <c r="G51" s="2">
        <v>0</v>
      </c>
    </row>
    <row r="52" spans="1:7" x14ac:dyDescent="0.3">
      <c r="A52" t="s">
        <v>55</v>
      </c>
      <c r="B52" s="2">
        <v>-5496.79</v>
      </c>
      <c r="C52" s="2">
        <v>0</v>
      </c>
      <c r="D52" s="2">
        <v>5496.79</v>
      </c>
      <c r="E52" s="1">
        <v>0</v>
      </c>
      <c r="F52" s="2">
        <v>-6626.93</v>
      </c>
      <c r="G52" s="2">
        <v>-7329.05</v>
      </c>
    </row>
    <row r="53" spans="1:7" x14ac:dyDescent="0.3">
      <c r="A53" t="s">
        <v>56</v>
      </c>
      <c r="B53" s="2">
        <v>-247</v>
      </c>
      <c r="C53" s="2">
        <v>-4000</v>
      </c>
      <c r="D53" s="2">
        <v>-3753</v>
      </c>
      <c r="E53" s="1">
        <v>6.1800000000000001E-2</v>
      </c>
      <c r="F53" s="2">
        <v>-11855.34</v>
      </c>
      <c r="G53" s="2">
        <v>-329.33</v>
      </c>
    </row>
    <row r="54" spans="1:7" x14ac:dyDescent="0.3">
      <c r="A54" t="s">
        <v>57</v>
      </c>
      <c r="B54" s="2">
        <v>-3282.26</v>
      </c>
      <c r="C54" s="2">
        <v>0</v>
      </c>
      <c r="D54" s="2">
        <v>3282.26</v>
      </c>
      <c r="E54" s="1">
        <v>0</v>
      </c>
      <c r="F54" s="2">
        <v>0</v>
      </c>
      <c r="G54" s="2">
        <v>-4376.3500000000004</v>
      </c>
    </row>
    <row r="55" spans="1:7" x14ac:dyDescent="0.3">
      <c r="A55" t="s">
        <v>58</v>
      </c>
      <c r="B55" s="2">
        <v>-6347.91</v>
      </c>
      <c r="C55" s="2">
        <v>-1700</v>
      </c>
      <c r="D55" s="2">
        <v>4647.91</v>
      </c>
      <c r="E55" s="1">
        <v>3.7341000000000002</v>
      </c>
      <c r="F55" s="2">
        <v>-10423.049999999999</v>
      </c>
      <c r="G55" s="2">
        <v>-8463.8799999999992</v>
      </c>
    </row>
    <row r="56" spans="1:7" x14ac:dyDescent="0.3">
      <c r="A56" t="s">
        <v>59</v>
      </c>
      <c r="B56" s="2">
        <v>-11186.7</v>
      </c>
      <c r="C56" s="2">
        <v>-6700</v>
      </c>
      <c r="D56" s="2">
        <v>4486.7</v>
      </c>
      <c r="E56" s="1">
        <v>1.6697</v>
      </c>
      <c r="F56" s="2">
        <v>-6441.55</v>
      </c>
      <c r="G56" s="2">
        <v>-14915.6</v>
      </c>
    </row>
    <row r="57" spans="1:7" x14ac:dyDescent="0.3">
      <c r="A57" t="s">
        <v>60</v>
      </c>
      <c r="B57" s="2">
        <v>0</v>
      </c>
      <c r="C57" s="2">
        <v>0</v>
      </c>
      <c r="D57" s="2">
        <v>0</v>
      </c>
      <c r="E57" s="1">
        <v>0</v>
      </c>
      <c r="F57" s="2">
        <v>-3958.65</v>
      </c>
      <c r="G57" s="2">
        <v>0</v>
      </c>
    </row>
    <row r="58" spans="1:7" x14ac:dyDescent="0.3">
      <c r="A58" t="s">
        <v>61</v>
      </c>
      <c r="B58" s="2">
        <v>-142.34</v>
      </c>
      <c r="C58" s="2">
        <v>-3200</v>
      </c>
      <c r="D58" s="2">
        <v>-3057.66</v>
      </c>
      <c r="E58" s="1">
        <v>4.4499999999999998E-2</v>
      </c>
      <c r="F58" s="2">
        <v>-844.2</v>
      </c>
      <c r="G58" s="2">
        <v>-189.79</v>
      </c>
    </row>
    <row r="59" spans="1:7" x14ac:dyDescent="0.3">
      <c r="A59" t="s">
        <v>62</v>
      </c>
      <c r="B59" s="2">
        <v>-5848.03</v>
      </c>
      <c r="C59" s="2">
        <v>-10500</v>
      </c>
      <c r="D59" s="2">
        <v>-4651.97</v>
      </c>
      <c r="E59" s="1">
        <v>0.55700000000000005</v>
      </c>
      <c r="F59" s="2">
        <v>-12892.63</v>
      </c>
      <c r="G59" s="2">
        <v>-7797.37</v>
      </c>
    </row>
    <row r="60" spans="1:7" x14ac:dyDescent="0.3">
      <c r="A60" t="s">
        <v>63</v>
      </c>
      <c r="B60" s="2">
        <v>-5657.62</v>
      </c>
      <c r="C60" s="2">
        <v>-7500</v>
      </c>
      <c r="D60" s="2">
        <v>-1842.38</v>
      </c>
      <c r="E60" s="1">
        <v>0.75429999999999997</v>
      </c>
      <c r="F60" s="2">
        <v>-10282.32</v>
      </c>
      <c r="G60" s="2">
        <v>-7543.49</v>
      </c>
    </row>
    <row r="61" spans="1:7" x14ac:dyDescent="0.3">
      <c r="A61" t="s">
        <v>64</v>
      </c>
      <c r="B61" s="2">
        <v>-640.5</v>
      </c>
      <c r="C61" s="2">
        <v>-900</v>
      </c>
      <c r="D61" s="2">
        <v>-259.5</v>
      </c>
      <c r="E61" s="1">
        <v>0.7117</v>
      </c>
      <c r="F61" s="2">
        <v>-1297.95</v>
      </c>
      <c r="G61" s="2">
        <v>-854</v>
      </c>
    </row>
    <row r="62" spans="1:7" x14ac:dyDescent="0.3">
      <c r="A62" t="s">
        <v>65</v>
      </c>
      <c r="B62" s="2">
        <v>-7864.78</v>
      </c>
      <c r="C62" s="2">
        <v>-2000</v>
      </c>
      <c r="D62" s="2">
        <v>5864.78</v>
      </c>
      <c r="E62" s="1">
        <v>3.9323999999999999</v>
      </c>
      <c r="F62" s="2">
        <v>-12752.07</v>
      </c>
      <c r="G62" s="2">
        <v>-10486.37</v>
      </c>
    </row>
    <row r="63" spans="1:7" x14ac:dyDescent="0.3">
      <c r="A63" t="s">
        <v>66</v>
      </c>
      <c r="B63" s="2">
        <v>-7759</v>
      </c>
      <c r="C63" s="2">
        <v>-8500</v>
      </c>
      <c r="D63" s="2">
        <v>-741</v>
      </c>
      <c r="E63" s="1">
        <v>0.91279999999999994</v>
      </c>
      <c r="F63" s="2">
        <v>-8688.4699999999993</v>
      </c>
      <c r="G63" s="2">
        <v>-10345.33</v>
      </c>
    </row>
    <row r="64" spans="1:7" x14ac:dyDescent="0.3">
      <c r="A64" t="s">
        <v>67</v>
      </c>
      <c r="B64" s="2">
        <v>-18796.560000000001</v>
      </c>
      <c r="C64" s="2">
        <v>-26500</v>
      </c>
      <c r="D64" s="2">
        <v>-7703.44</v>
      </c>
      <c r="E64" s="1">
        <v>0.70930000000000004</v>
      </c>
      <c r="F64" s="2">
        <v>-26457.919999999998</v>
      </c>
      <c r="G64" s="2">
        <v>-25062.080000000002</v>
      </c>
    </row>
    <row r="65" spans="1:7" x14ac:dyDescent="0.3">
      <c r="A65" t="s">
        <v>68</v>
      </c>
      <c r="B65" s="2">
        <v>-27746.05</v>
      </c>
      <c r="C65" s="2">
        <v>-10000</v>
      </c>
      <c r="D65" s="2">
        <v>17746.05</v>
      </c>
      <c r="E65" s="1">
        <v>2.7746</v>
      </c>
      <c r="F65" s="2">
        <v>-14464.66</v>
      </c>
      <c r="G65" s="2">
        <v>-36994.730000000003</v>
      </c>
    </row>
    <row r="66" spans="1:7" x14ac:dyDescent="0.3">
      <c r="A66" t="s">
        <v>69</v>
      </c>
      <c r="B66" s="2">
        <v>-8563.99</v>
      </c>
      <c r="C66" s="2">
        <v>-15000</v>
      </c>
      <c r="D66" s="2">
        <v>-6436.01</v>
      </c>
      <c r="E66" s="1">
        <v>0.57089999999999996</v>
      </c>
      <c r="F66" s="2">
        <v>-10783.39</v>
      </c>
      <c r="G66" s="2">
        <v>-11418.65</v>
      </c>
    </row>
    <row r="67" spans="1:7" x14ac:dyDescent="0.3">
      <c r="A67" t="s">
        <v>70</v>
      </c>
      <c r="B67" s="2">
        <v>-28371</v>
      </c>
      <c r="C67" s="2">
        <v>-36500</v>
      </c>
      <c r="D67" s="2">
        <v>-8129</v>
      </c>
      <c r="E67" s="1">
        <v>0.77729999999999999</v>
      </c>
      <c r="F67" s="2">
        <v>-38237</v>
      </c>
      <c r="G67" s="2">
        <v>-37828</v>
      </c>
    </row>
    <row r="68" spans="1:7" x14ac:dyDescent="0.3">
      <c r="A68" t="s">
        <v>71</v>
      </c>
      <c r="B68" s="2">
        <v>-255.1</v>
      </c>
      <c r="C68" s="2">
        <v>-69000</v>
      </c>
      <c r="D68" s="2">
        <v>-68744.899999999994</v>
      </c>
      <c r="E68" s="1">
        <v>3.7000000000000002E-3</v>
      </c>
      <c r="F68" s="2">
        <v>-81363.759999999995</v>
      </c>
      <c r="G68" s="2">
        <v>-340.13</v>
      </c>
    </row>
    <row r="69" spans="1:7" x14ac:dyDescent="0.3">
      <c r="A69">
        <v>4472</v>
      </c>
      <c r="B69" s="2">
        <v>0</v>
      </c>
      <c r="C69" s="2">
        <v>-2800</v>
      </c>
      <c r="D69" s="2">
        <v>-2800</v>
      </c>
      <c r="E69" s="1">
        <v>0</v>
      </c>
      <c r="F69" s="2">
        <v>0</v>
      </c>
      <c r="G69" s="2">
        <v>0</v>
      </c>
    </row>
    <row r="70" spans="1:7" x14ac:dyDescent="0.3">
      <c r="A70" t="s">
        <v>72</v>
      </c>
      <c r="B70" s="2">
        <v>-355262.76</v>
      </c>
      <c r="C70" s="2">
        <v>-427300</v>
      </c>
      <c r="D70" s="2">
        <v>-72037.240000000005</v>
      </c>
      <c r="E70" s="1">
        <v>0.83140000000000003</v>
      </c>
      <c r="F70" s="2">
        <v>-467274.29</v>
      </c>
      <c r="G70" s="2">
        <v>-473683.68</v>
      </c>
    </row>
    <row r="71" spans="1:7" x14ac:dyDescent="0.3">
      <c r="A71" t="s">
        <v>73</v>
      </c>
      <c r="B71" s="2">
        <v>-397662.76</v>
      </c>
      <c r="C71" s="2">
        <v>-490700</v>
      </c>
      <c r="D71" s="2">
        <v>-93037.24</v>
      </c>
      <c r="E71" s="1">
        <v>0.81040000000000001</v>
      </c>
      <c r="F71" s="2">
        <v>-528281.29</v>
      </c>
      <c r="G71" s="2">
        <v>-530217.01</v>
      </c>
    </row>
    <row r="72" spans="1:7" x14ac:dyDescent="0.3">
      <c r="A72" t="s">
        <v>74</v>
      </c>
      <c r="B72" s="2">
        <v>129</v>
      </c>
      <c r="C72" s="2">
        <v>0</v>
      </c>
      <c r="D72" s="2">
        <v>-129</v>
      </c>
      <c r="E72" s="1">
        <v>0</v>
      </c>
      <c r="F72" s="2">
        <v>-1296.1300000000001</v>
      </c>
      <c r="G72" s="2">
        <v>172</v>
      </c>
    </row>
    <row r="73" spans="1:7" x14ac:dyDescent="0.3">
      <c r="A73" t="s">
        <v>75</v>
      </c>
      <c r="B73" s="2">
        <v>-876.41</v>
      </c>
      <c r="C73" s="2">
        <v>-2700</v>
      </c>
      <c r="D73" s="2">
        <v>-1823.59</v>
      </c>
      <c r="E73" s="1">
        <v>0.3246</v>
      </c>
      <c r="F73" s="2">
        <v>2021.59</v>
      </c>
      <c r="G73" s="2">
        <v>-1168.55</v>
      </c>
    </row>
    <row r="74" spans="1:7" x14ac:dyDescent="0.3">
      <c r="A74" t="s">
        <v>76</v>
      </c>
      <c r="B74" s="2">
        <v>-425.5</v>
      </c>
      <c r="C74" s="2">
        <v>-1000</v>
      </c>
      <c r="D74" s="2">
        <v>-574.5</v>
      </c>
      <c r="E74" s="1">
        <v>0.42549999999999999</v>
      </c>
      <c r="F74" s="2">
        <v>-822.92</v>
      </c>
      <c r="G74" s="2">
        <v>-567.33000000000004</v>
      </c>
    </row>
    <row r="75" spans="1:7" x14ac:dyDescent="0.3">
      <c r="A75" t="s">
        <v>77</v>
      </c>
      <c r="B75" s="2">
        <v>-825.86</v>
      </c>
      <c r="C75" s="2">
        <v>-200</v>
      </c>
      <c r="D75" s="2">
        <v>625.86</v>
      </c>
      <c r="E75" s="1">
        <v>4.1292999999999997</v>
      </c>
      <c r="F75" s="2">
        <v>-200.41</v>
      </c>
      <c r="G75" s="2">
        <v>-1101.1500000000001</v>
      </c>
    </row>
    <row r="76" spans="1:7" x14ac:dyDescent="0.3">
      <c r="A76" t="s">
        <v>78</v>
      </c>
      <c r="B76" s="2">
        <v>-326.39</v>
      </c>
      <c r="C76" s="2">
        <v>-200</v>
      </c>
      <c r="D76" s="2">
        <v>126.39</v>
      </c>
      <c r="E76" s="1">
        <v>1.6319999999999999</v>
      </c>
      <c r="F76" s="2">
        <v>-672.37</v>
      </c>
      <c r="G76" s="2">
        <v>-435.19</v>
      </c>
    </row>
    <row r="77" spans="1:7" x14ac:dyDescent="0.3">
      <c r="A77" t="s">
        <v>79</v>
      </c>
      <c r="B77" s="2">
        <v>0</v>
      </c>
      <c r="C77" s="2">
        <v>-700</v>
      </c>
      <c r="D77" s="2">
        <v>-700</v>
      </c>
      <c r="E77" s="1">
        <v>0</v>
      </c>
      <c r="F77" s="2">
        <v>-7527.89</v>
      </c>
      <c r="G77" s="2">
        <v>0</v>
      </c>
    </row>
    <row r="78" spans="1:7" x14ac:dyDescent="0.3">
      <c r="A78" t="s">
        <v>80</v>
      </c>
      <c r="B78" s="2">
        <v>-14.58</v>
      </c>
      <c r="C78" s="2">
        <v>0</v>
      </c>
      <c r="D78" s="2">
        <v>14.58</v>
      </c>
      <c r="E78" s="1">
        <v>0</v>
      </c>
      <c r="F78" s="2">
        <v>-11.17</v>
      </c>
      <c r="G78" s="2">
        <v>-19.440000000000001</v>
      </c>
    </row>
    <row r="79" spans="1:7" x14ac:dyDescent="0.3">
      <c r="A79" t="s">
        <v>81</v>
      </c>
      <c r="B79" s="2">
        <v>-11.37</v>
      </c>
      <c r="C79" s="2">
        <v>0</v>
      </c>
      <c r="D79" s="2">
        <v>11.37</v>
      </c>
      <c r="E79" s="1">
        <v>0</v>
      </c>
      <c r="F79" s="2">
        <v>-47.51</v>
      </c>
      <c r="G79" s="2">
        <v>-15.16</v>
      </c>
    </row>
    <row r="80" spans="1:7" x14ac:dyDescent="0.3">
      <c r="A80" t="s">
        <v>82</v>
      </c>
      <c r="B80" s="2">
        <v>0</v>
      </c>
      <c r="C80" s="2">
        <v>0</v>
      </c>
      <c r="D80" s="2">
        <v>0</v>
      </c>
      <c r="E80" s="1">
        <v>0</v>
      </c>
      <c r="F80" s="2">
        <v>-26.61</v>
      </c>
      <c r="G80" s="2">
        <v>0</v>
      </c>
    </row>
    <row r="81" spans="1:13" x14ac:dyDescent="0.3">
      <c r="A81" t="s">
        <v>83</v>
      </c>
      <c r="B81" s="2">
        <v>0</v>
      </c>
      <c r="C81" s="2">
        <v>0</v>
      </c>
      <c r="D81" s="2">
        <v>0</v>
      </c>
      <c r="E81" s="1">
        <v>0</v>
      </c>
      <c r="F81" s="2">
        <v>-27.56</v>
      </c>
      <c r="G81" s="2">
        <v>0</v>
      </c>
    </row>
    <row r="82" spans="1:13" x14ac:dyDescent="0.3">
      <c r="A82" t="s">
        <v>84</v>
      </c>
      <c r="B82" s="2">
        <v>-3308.91</v>
      </c>
      <c r="C82" s="2">
        <v>-1500</v>
      </c>
      <c r="D82" s="2">
        <v>1808.91</v>
      </c>
      <c r="E82" s="1">
        <v>2.2059000000000002</v>
      </c>
      <c r="F82" s="2">
        <v>-1165.18</v>
      </c>
      <c r="G82" s="2">
        <v>-4411.88</v>
      </c>
    </row>
    <row r="83" spans="1:13" x14ac:dyDescent="0.3">
      <c r="A83" t="s">
        <v>85</v>
      </c>
      <c r="B83" s="2">
        <v>-313.33999999999997</v>
      </c>
      <c r="C83" s="2">
        <v>-1600</v>
      </c>
      <c r="D83" s="2">
        <v>-1286.6600000000001</v>
      </c>
      <c r="E83" s="1">
        <v>0.1958</v>
      </c>
      <c r="F83" s="2">
        <v>-2357.64</v>
      </c>
      <c r="G83" s="2">
        <v>-417.79</v>
      </c>
    </row>
    <row r="84" spans="1:13" x14ac:dyDescent="0.3">
      <c r="A84" t="s">
        <v>86</v>
      </c>
      <c r="B84" s="2">
        <v>-5973.36</v>
      </c>
      <c r="C84" s="2">
        <v>-7900</v>
      </c>
      <c r="D84" s="2">
        <v>-1926.64</v>
      </c>
      <c r="E84" s="1">
        <v>0.75609999999999999</v>
      </c>
      <c r="F84" s="2">
        <v>-12133.8</v>
      </c>
      <c r="G84" s="2">
        <v>-7964.48</v>
      </c>
    </row>
    <row r="85" spans="1:13" x14ac:dyDescent="0.3">
      <c r="A85" t="s">
        <v>87</v>
      </c>
      <c r="B85" s="2">
        <v>-5973.36</v>
      </c>
      <c r="C85" s="2">
        <v>-7900</v>
      </c>
      <c r="D85" s="2">
        <v>-1926.64</v>
      </c>
      <c r="E85" s="1">
        <v>0.75609999999999999</v>
      </c>
      <c r="F85" s="2">
        <v>-12133.8</v>
      </c>
      <c r="G85" s="2">
        <v>-7964.48</v>
      </c>
    </row>
    <row r="86" spans="1:13" x14ac:dyDescent="0.3">
      <c r="A86" t="s">
        <v>88</v>
      </c>
      <c r="B86" s="2">
        <v>-2.35</v>
      </c>
      <c r="C86" s="2">
        <v>0</v>
      </c>
      <c r="D86" s="2">
        <v>2.35</v>
      </c>
      <c r="E86" s="1">
        <v>0</v>
      </c>
      <c r="F86" s="2">
        <v>0</v>
      </c>
      <c r="G86" s="2">
        <v>-3.13</v>
      </c>
    </row>
    <row r="87" spans="1:13" x14ac:dyDescent="0.3">
      <c r="A87" t="s">
        <v>89</v>
      </c>
      <c r="B87" s="2">
        <v>-450</v>
      </c>
      <c r="C87" s="2">
        <v>0</v>
      </c>
      <c r="D87" s="2">
        <v>450</v>
      </c>
      <c r="E87" s="1">
        <v>0</v>
      </c>
      <c r="F87" s="2">
        <v>0</v>
      </c>
      <c r="G87" s="2">
        <v>-600</v>
      </c>
    </row>
    <row r="88" spans="1:13" x14ac:dyDescent="0.3">
      <c r="A88">
        <v>4739</v>
      </c>
      <c r="B88" s="2">
        <v>0</v>
      </c>
      <c r="C88" s="2">
        <v>-2500</v>
      </c>
      <c r="D88" s="2">
        <v>-2500</v>
      </c>
      <c r="E88" s="1">
        <v>0</v>
      </c>
      <c r="F88" s="2">
        <v>0</v>
      </c>
      <c r="G88" s="2">
        <v>0</v>
      </c>
    </row>
    <row r="89" spans="1:13" x14ac:dyDescent="0.3">
      <c r="A89" t="s">
        <v>90</v>
      </c>
      <c r="B89" s="2">
        <v>-452.35</v>
      </c>
      <c r="C89" s="2">
        <v>-2500</v>
      </c>
      <c r="D89" s="2">
        <v>-2047.65</v>
      </c>
      <c r="E89" s="1">
        <v>0.18090000000000001</v>
      </c>
      <c r="F89" s="2">
        <v>0</v>
      </c>
      <c r="G89" s="2">
        <v>-603.13</v>
      </c>
    </row>
    <row r="90" spans="1:13" x14ac:dyDescent="0.3">
      <c r="A90" t="s">
        <v>91</v>
      </c>
      <c r="B90" s="2">
        <v>-3544.94</v>
      </c>
      <c r="C90" s="2">
        <v>-6000</v>
      </c>
      <c r="D90" s="2">
        <v>-2455.06</v>
      </c>
      <c r="E90" s="1">
        <v>0.59079999999999999</v>
      </c>
      <c r="F90" s="2">
        <v>-10986.77</v>
      </c>
      <c r="G90" s="2">
        <v>-4726.59</v>
      </c>
    </row>
    <row r="91" spans="1:13" x14ac:dyDescent="0.3">
      <c r="A91" t="s">
        <v>92</v>
      </c>
      <c r="B91" s="2">
        <v>-3544.94</v>
      </c>
      <c r="C91" s="2">
        <v>-6000</v>
      </c>
      <c r="D91" s="2">
        <v>-2455.06</v>
      </c>
      <c r="E91" s="1">
        <v>0.59079999999999999</v>
      </c>
      <c r="F91" s="2">
        <v>-10986.77</v>
      </c>
      <c r="G91" s="2">
        <v>-4726.59</v>
      </c>
    </row>
    <row r="92" spans="1:13" x14ac:dyDescent="0.3">
      <c r="A92" t="s">
        <v>93</v>
      </c>
      <c r="B92" s="2">
        <v>-3997.29</v>
      </c>
      <c r="C92" s="2">
        <v>-8500</v>
      </c>
      <c r="D92" s="2">
        <v>-4502.71</v>
      </c>
      <c r="E92" s="1">
        <v>0.4703</v>
      </c>
      <c r="F92" s="2">
        <v>-10986.77</v>
      </c>
      <c r="G92" s="2">
        <v>-5329.72</v>
      </c>
    </row>
    <row r="93" spans="1:13" x14ac:dyDescent="0.3">
      <c r="A93" t="s">
        <v>94</v>
      </c>
      <c r="B93" s="2">
        <v>0</v>
      </c>
      <c r="C93" s="2">
        <v>-12250</v>
      </c>
      <c r="D93" s="2">
        <v>-12250</v>
      </c>
      <c r="E93" s="1">
        <v>0</v>
      </c>
      <c r="F93" s="2">
        <v>0</v>
      </c>
      <c r="G93" s="2">
        <v>0</v>
      </c>
      <c r="I93" t="s">
        <v>124</v>
      </c>
      <c r="M93" s="2">
        <f>(B28+B32+B38)/9</f>
        <v>-46725.427777777782</v>
      </c>
    </row>
    <row r="94" spans="1:13" x14ac:dyDescent="0.3">
      <c r="A94" t="s">
        <v>95</v>
      </c>
      <c r="B94" s="2">
        <v>-4211.2700000000004</v>
      </c>
      <c r="C94" s="2">
        <v>0</v>
      </c>
      <c r="D94" s="2">
        <v>4211.2700000000004</v>
      </c>
      <c r="E94" s="1">
        <v>0</v>
      </c>
      <c r="F94" s="2">
        <v>-6596.59</v>
      </c>
      <c r="G94" s="2">
        <v>-5615.03</v>
      </c>
      <c r="I94" t="s">
        <v>125</v>
      </c>
      <c r="M94" s="2">
        <f>M93*1.025</f>
        <v>-47893.563472222224</v>
      </c>
    </row>
    <row r="95" spans="1:13" x14ac:dyDescent="0.3">
      <c r="A95" t="s">
        <v>96</v>
      </c>
      <c r="B95" s="2">
        <v>-163.5</v>
      </c>
      <c r="C95" s="2">
        <v>0</v>
      </c>
      <c r="D95" s="2">
        <v>163.5</v>
      </c>
      <c r="E95" s="1">
        <v>0</v>
      </c>
      <c r="F95" s="2">
        <v>-637.45000000000005</v>
      </c>
      <c r="G95" s="2">
        <v>-218</v>
      </c>
      <c r="I95" t="s">
        <v>126</v>
      </c>
      <c r="M95" s="2">
        <f>M94-M93</f>
        <v>-1168.1356944444415</v>
      </c>
    </row>
    <row r="96" spans="1:13" x14ac:dyDescent="0.3">
      <c r="A96" t="s">
        <v>97</v>
      </c>
      <c r="B96" s="2">
        <v>-4374.7700000000004</v>
      </c>
      <c r="C96" s="2">
        <v>-12250</v>
      </c>
      <c r="D96" s="2">
        <v>-7875.23</v>
      </c>
      <c r="E96" s="1">
        <v>0.35709999999999997</v>
      </c>
      <c r="F96" s="2">
        <v>-7234.04</v>
      </c>
      <c r="G96" s="2">
        <v>-5833.03</v>
      </c>
      <c r="I96" t="s">
        <v>127</v>
      </c>
      <c r="M96" s="2">
        <f>M95*3</f>
        <v>-3504.4070833333244</v>
      </c>
    </row>
    <row r="97" spans="1:14" x14ac:dyDescent="0.3">
      <c r="A97" t="s">
        <v>98</v>
      </c>
      <c r="B97" s="2">
        <v>-74.34</v>
      </c>
      <c r="C97" s="2">
        <v>0</v>
      </c>
      <c r="D97" s="2">
        <v>74.34</v>
      </c>
      <c r="E97" s="1">
        <v>0</v>
      </c>
      <c r="F97" s="2">
        <v>-1045.51</v>
      </c>
      <c r="G97" s="2">
        <v>-99.12</v>
      </c>
      <c r="M97" s="2"/>
    </row>
    <row r="98" spans="1:14" x14ac:dyDescent="0.3">
      <c r="A98" t="s">
        <v>99</v>
      </c>
      <c r="B98" s="2">
        <v>-552.23</v>
      </c>
      <c r="C98" s="2">
        <v>0</v>
      </c>
      <c r="D98" s="2">
        <v>552.23</v>
      </c>
      <c r="E98" s="1">
        <v>0</v>
      </c>
      <c r="F98" s="2">
        <v>0</v>
      </c>
      <c r="G98" s="2">
        <v>-736.31</v>
      </c>
      <c r="M98" s="2"/>
    </row>
    <row r="99" spans="1:14" x14ac:dyDescent="0.3">
      <c r="A99" t="s">
        <v>100</v>
      </c>
      <c r="B99" s="2">
        <v>-3859.98</v>
      </c>
      <c r="C99" s="2">
        <v>-1500</v>
      </c>
      <c r="D99" s="2">
        <v>2359.98</v>
      </c>
      <c r="E99" s="1">
        <v>2.5733000000000001</v>
      </c>
      <c r="F99" s="2">
        <v>-2793.66</v>
      </c>
      <c r="G99" s="2">
        <v>-5146.6400000000003</v>
      </c>
      <c r="M99" s="2"/>
    </row>
    <row r="100" spans="1:14" x14ac:dyDescent="0.3">
      <c r="A100" t="s">
        <v>101</v>
      </c>
      <c r="B100" s="2">
        <v>-3360</v>
      </c>
      <c r="C100" s="2">
        <v>-1000</v>
      </c>
      <c r="D100" s="2">
        <v>2360</v>
      </c>
      <c r="E100" s="1">
        <v>3.36</v>
      </c>
      <c r="F100" s="2">
        <v>-3963.47</v>
      </c>
      <c r="G100" s="2">
        <v>-4480</v>
      </c>
      <c r="M100" s="2"/>
    </row>
    <row r="101" spans="1:14" x14ac:dyDescent="0.3">
      <c r="A101" t="s">
        <v>102</v>
      </c>
      <c r="B101" s="2">
        <v>-2486.58</v>
      </c>
      <c r="C101" s="2">
        <v>-1000</v>
      </c>
      <c r="D101" s="2">
        <v>1486.58</v>
      </c>
      <c r="E101" s="1">
        <v>2.4866000000000001</v>
      </c>
      <c r="F101" s="2">
        <v>-3265.22</v>
      </c>
      <c r="G101" s="2">
        <v>-3315.44</v>
      </c>
      <c r="M101" s="2"/>
    </row>
    <row r="102" spans="1:14" x14ac:dyDescent="0.3">
      <c r="A102" t="s">
        <v>103</v>
      </c>
      <c r="B102" s="2">
        <v>0</v>
      </c>
      <c r="C102" s="2">
        <v>0</v>
      </c>
      <c r="D102" s="2">
        <v>0</v>
      </c>
      <c r="E102" s="1">
        <v>0</v>
      </c>
      <c r="F102" s="2">
        <v>-7651.53</v>
      </c>
      <c r="G102" s="2">
        <v>0</v>
      </c>
      <c r="M102" s="2"/>
    </row>
    <row r="103" spans="1:14" x14ac:dyDescent="0.3">
      <c r="A103" t="s">
        <v>104</v>
      </c>
      <c r="B103" s="2">
        <v>-252</v>
      </c>
      <c r="C103" s="2">
        <v>-2000</v>
      </c>
      <c r="D103" s="2">
        <v>-1748</v>
      </c>
      <c r="E103" s="1">
        <v>0.126</v>
      </c>
      <c r="F103" s="2">
        <v>-1262.94</v>
      </c>
      <c r="G103" s="2">
        <v>-336</v>
      </c>
      <c r="M103" s="2"/>
    </row>
    <row r="104" spans="1:14" x14ac:dyDescent="0.3">
      <c r="A104" t="s">
        <v>105</v>
      </c>
      <c r="B104" s="2">
        <v>-10585.13</v>
      </c>
      <c r="C104" s="2">
        <v>-5500</v>
      </c>
      <c r="D104" s="2">
        <v>5085.13</v>
      </c>
      <c r="E104" s="1">
        <v>1.9246000000000001</v>
      </c>
      <c r="F104" s="2">
        <v>-19982.330000000002</v>
      </c>
      <c r="G104" s="2">
        <v>-14113.51</v>
      </c>
    </row>
    <row r="105" spans="1:14" x14ac:dyDescent="0.3">
      <c r="A105" t="s">
        <v>105</v>
      </c>
      <c r="B105" s="2">
        <v>-14959.9</v>
      </c>
      <c r="C105" s="2">
        <v>-17750</v>
      </c>
      <c r="D105" s="2">
        <v>-2790.1</v>
      </c>
      <c r="E105" s="1">
        <v>0.84279999999999999</v>
      </c>
      <c r="F105" s="2">
        <v>-27216.37</v>
      </c>
      <c r="G105" s="2">
        <v>-19946.53</v>
      </c>
    </row>
    <row r="106" spans="1:14" x14ac:dyDescent="0.3">
      <c r="A106" t="s">
        <v>106</v>
      </c>
      <c r="B106" s="2">
        <v>-779348.67</v>
      </c>
      <c r="C106" s="2">
        <v>-1028998.84</v>
      </c>
      <c r="D106" s="2">
        <v>-249650.17</v>
      </c>
      <c r="E106" s="1">
        <v>0.75739999999999996</v>
      </c>
      <c r="F106" s="2">
        <v>-1113076.8400000001</v>
      </c>
      <c r="G106" s="2">
        <v>-1039131.56</v>
      </c>
    </row>
    <row r="107" spans="1:14" x14ac:dyDescent="0.3">
      <c r="A107" s="3" t="s">
        <v>107</v>
      </c>
      <c r="B107" s="4">
        <v>-779132.42</v>
      </c>
      <c r="C107" s="4">
        <v>-993998.84</v>
      </c>
      <c r="D107" s="4">
        <v>-214866.42</v>
      </c>
      <c r="E107" s="5">
        <v>0.78380000000000005</v>
      </c>
      <c r="F107" s="4">
        <v>-1053974.79</v>
      </c>
      <c r="G107" s="4">
        <v>-1038843.23</v>
      </c>
      <c r="I107" t="s">
        <v>120</v>
      </c>
      <c r="N107" s="2">
        <f>G107-C107</f>
        <v>-44844.390000000014</v>
      </c>
    </row>
    <row r="108" spans="1:14" x14ac:dyDescent="0.3">
      <c r="A108" t="s">
        <v>108</v>
      </c>
      <c r="B108" s="2">
        <v>-779132.42</v>
      </c>
      <c r="C108" s="2">
        <v>-993998.84</v>
      </c>
      <c r="D108" s="2">
        <v>-214866.42</v>
      </c>
      <c r="E108" s="1">
        <v>0.78380000000000005</v>
      </c>
      <c r="F108" s="2">
        <v>-1053974.79</v>
      </c>
      <c r="G108" s="2">
        <v>-1038843.23</v>
      </c>
      <c r="I108" t="s">
        <v>121</v>
      </c>
    </row>
    <row r="109" spans="1:14" x14ac:dyDescent="0.3">
      <c r="A109" t="s">
        <v>109</v>
      </c>
      <c r="B109" s="2">
        <v>-41014.019999999997</v>
      </c>
      <c r="C109" s="2">
        <v>0</v>
      </c>
      <c r="D109" s="2">
        <v>41014.019999999997</v>
      </c>
      <c r="E109" s="1">
        <v>0</v>
      </c>
      <c r="F109" s="2">
        <v>-12175.38</v>
      </c>
      <c r="G109" s="2">
        <v>-54685.36</v>
      </c>
      <c r="I109" t="s">
        <v>122</v>
      </c>
      <c r="N109" s="2">
        <f>C3</f>
        <v>33000</v>
      </c>
    </row>
    <row r="110" spans="1:14" x14ac:dyDescent="0.3">
      <c r="A110" t="s">
        <v>110</v>
      </c>
      <c r="B110" s="2">
        <v>-7856.76</v>
      </c>
      <c r="C110" s="2">
        <v>0</v>
      </c>
      <c r="D110" s="2">
        <v>7856.76</v>
      </c>
      <c r="E110" s="1">
        <v>0</v>
      </c>
      <c r="F110" s="2">
        <v>-10475.68</v>
      </c>
      <c r="G110" s="2">
        <v>-10475.68</v>
      </c>
      <c r="I110" t="s">
        <v>123</v>
      </c>
      <c r="N110" s="6">
        <f>M96</f>
        <v>-3504.4070833333244</v>
      </c>
    </row>
    <row r="111" spans="1:14" x14ac:dyDescent="0.3">
      <c r="A111" t="s">
        <v>111</v>
      </c>
      <c r="B111" s="2">
        <v>-368.11</v>
      </c>
      <c r="C111" s="2">
        <v>0</v>
      </c>
      <c r="D111" s="2">
        <v>368.11</v>
      </c>
      <c r="E111" s="1">
        <v>0</v>
      </c>
      <c r="F111" s="2">
        <v>-566.09</v>
      </c>
      <c r="G111" s="2">
        <v>-490.81</v>
      </c>
      <c r="I111" t="s">
        <v>128</v>
      </c>
      <c r="N111" s="6">
        <f>N107+N109+N110</f>
        <v>-15348.797083333338</v>
      </c>
    </row>
    <row r="112" spans="1:14" x14ac:dyDescent="0.3">
      <c r="A112" t="s">
        <v>112</v>
      </c>
      <c r="B112" s="2">
        <v>-4516.5</v>
      </c>
      <c r="C112" s="2">
        <v>0</v>
      </c>
      <c r="D112" s="2">
        <v>4516.5</v>
      </c>
      <c r="E112" s="1">
        <v>0</v>
      </c>
      <c r="F112" s="2">
        <v>-6022</v>
      </c>
      <c r="G112" s="2">
        <v>-6022</v>
      </c>
    </row>
    <row r="113" spans="1:9" x14ac:dyDescent="0.3">
      <c r="A113" t="s">
        <v>113</v>
      </c>
      <c r="B113" s="2">
        <v>-53755.39</v>
      </c>
      <c r="C113" s="2">
        <v>0</v>
      </c>
      <c r="D113" s="2">
        <v>53755.39</v>
      </c>
      <c r="E113" s="1">
        <v>0</v>
      </c>
      <c r="F113" s="2">
        <v>-29239.15</v>
      </c>
      <c r="G113" s="2">
        <v>-71673.850000000006</v>
      </c>
      <c r="I113" t="s">
        <v>129</v>
      </c>
    </row>
    <row r="114" spans="1:9" x14ac:dyDescent="0.3">
      <c r="A114" t="s">
        <v>114</v>
      </c>
      <c r="B114" s="2">
        <v>-53755.39</v>
      </c>
      <c r="C114" s="2">
        <v>0</v>
      </c>
      <c r="D114" s="2">
        <v>53755.39</v>
      </c>
      <c r="E114" s="1">
        <v>0</v>
      </c>
      <c r="F114" s="2">
        <v>-29239.15</v>
      </c>
      <c r="G114" s="2">
        <v>-71673.850000000006</v>
      </c>
      <c r="I114" t="s">
        <v>130</v>
      </c>
    </row>
    <row r="115" spans="1:9" x14ac:dyDescent="0.3">
      <c r="A115" t="s">
        <v>115</v>
      </c>
      <c r="B115" s="2">
        <v>0</v>
      </c>
      <c r="C115" s="2">
        <v>0</v>
      </c>
      <c r="D115" s="2">
        <v>0</v>
      </c>
      <c r="E115" s="1">
        <v>0</v>
      </c>
      <c r="F115" s="2">
        <v>519459.12</v>
      </c>
      <c r="G115" s="2">
        <v>0</v>
      </c>
    </row>
    <row r="116" spans="1:9" x14ac:dyDescent="0.3">
      <c r="A116" t="s">
        <v>116</v>
      </c>
      <c r="B116" s="2">
        <v>0</v>
      </c>
      <c r="C116" s="2">
        <v>0</v>
      </c>
      <c r="D116" s="2">
        <v>0</v>
      </c>
      <c r="E116" s="1">
        <v>0</v>
      </c>
      <c r="F116" s="2">
        <v>-18427.05</v>
      </c>
      <c r="G116" s="2">
        <v>0</v>
      </c>
    </row>
    <row r="117" spans="1:9" x14ac:dyDescent="0.3">
      <c r="A117" t="s">
        <v>117</v>
      </c>
      <c r="B117" s="2">
        <v>0</v>
      </c>
      <c r="C117" s="2">
        <v>0</v>
      </c>
      <c r="D117" s="2">
        <v>0</v>
      </c>
      <c r="E117" s="1">
        <v>0</v>
      </c>
      <c r="F117" s="2">
        <v>501032.07</v>
      </c>
      <c r="G117" s="2">
        <v>0</v>
      </c>
    </row>
    <row r="118" spans="1:9" x14ac:dyDescent="0.3">
      <c r="A118" t="s">
        <v>118</v>
      </c>
      <c r="B118" s="2">
        <v>-832887.81</v>
      </c>
      <c r="C118" s="2">
        <v>-993998.84</v>
      </c>
      <c r="D118" s="2">
        <v>-161111.03</v>
      </c>
      <c r="E118" s="1">
        <v>0.83789999999999998</v>
      </c>
      <c r="F118" s="2">
        <v>-582181.87</v>
      </c>
      <c r="G118" s="2">
        <v>-1110517.08</v>
      </c>
    </row>
    <row r="119" spans="1:9" x14ac:dyDescent="0.3">
      <c r="A119" t="s">
        <v>119</v>
      </c>
      <c r="B119" s="2">
        <v>-832887.81</v>
      </c>
      <c r="C119" s="2">
        <v>-993998.84</v>
      </c>
      <c r="D119" s="2">
        <v>-161111.03</v>
      </c>
      <c r="E119" s="1">
        <v>0.83789999999999998</v>
      </c>
      <c r="F119" s="2">
        <v>-582181.87</v>
      </c>
      <c r="G119" s="2">
        <v>-1110517.08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Taul1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Liikavainio Milla Muonion kunta</dc:creator>
  <cp:lastModifiedBy>Liikavainio Milla Muonion kunta</cp:lastModifiedBy>
  <dcterms:created xsi:type="dcterms:W3CDTF">2025-11-19T07:51:25Z</dcterms:created>
  <dcterms:modified xsi:type="dcterms:W3CDTF">2025-11-19T08:12:06Z</dcterms:modified>
</cp:coreProperties>
</file>